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74a13498740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ndings" sheetId="1" r:id="Rc2a0a96afb174b86"/>
    <x:sheet xmlns:r="http://schemas.openxmlformats.org/officeDocument/2006/relationships" name="Aggregate data" sheetId="2" r:id="R7cbc92eb9e1745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0.00"/>
    <x:numFmt numFmtId="201" formatCode="0.0"/>
    <x:numFmt numFmtId="202" formatCode="0"/>
    <x:numFmt numFmtId="203" formatCode="0%"/>
    <x:numFmt numFmtId="204" formatCode="0.0%"/>
    <x:numFmt numFmtId="205" formatCode="0.0&quot; pp&quot;"/>
    <x:numFmt numFmtId="206" formatCode="0.00%"/>
  </x:numFmts>
  <x:fonts count="6">
    <x:font>
      <x:sz val="11"/>
      <x:name val="Carlito"/>
    </x:font>
    <x:font>
      <x:sz val="11"/>
      <x:color rgb="FF342C27"/>
      <x:name val="Arial"/>
    </x:font>
    <x:font>
      <x:b/>
      <x:sz val="16"/>
      <x:color rgb="FF342C27"/>
      <x:name val="Arial"/>
    </x:font>
    <x:font>
      <x:sz val="11"/>
      <x:color rgb="FF6A635D"/>
      <x:name val="Arial"/>
    </x:font>
    <x:font>
      <x:b/>
      <x:sz val="11"/>
      <x:color rgb="FFFFFFFF"/>
      <x:name val="Arial"/>
    </x:font>
    <x:font>
      <x:b/>
      <x:sz val="12"/>
      <x:color rgb="FF885D4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885D45"/>
      </x:patternFill>
    </x:fill>
    <x:fill>
      <x:patternFill patternType="solid">
        <x:fgColor rgb="FFECE3D6"/>
      </x:patternFill>
    </x:fill>
  </x:fills>
  <x:borders count="1">
    <x:border/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3" fontId="5" fillId="0" borderId="0" xfId="0" applyNumberFormat="1" applyFont="1" applyFill="1" applyBorder="1" applyAlignment="1">
      <x:alignment vertical="center"/>
    </x:xf>
    <x:xf numFmtId="204" fontId="5" fillId="0" borderId="0" xfId="0" applyNumberFormat="1" applyFont="1" applyFill="1" applyBorder="1" applyAlignment="1">
      <x:alignment vertical="center"/>
    </x:xf>
    <x:xf numFmtId="205" fontId="5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5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785621"/>
      </x:font>
      <x:fill>
        <x:patternFill patternType="solid">
          <x:bgColor rgb="FFFBEDCD"/>
        </x:patternFill>
      </x:fill>
    </x:dxf>
    <x:dxf>
      <x:font>
        <x:color rgb="FF785621"/>
      </x:font>
      <x:fill>
        <x:patternFill patternType="solid">
          <x:bgColor rgb="FFFBEDC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3e1b7fd5c042ef" /><Relationship Type="http://schemas.openxmlformats.org/officeDocument/2006/relationships/theme" Target="/xl/theme/theme1.xml" Id="Re065ef4ae44340e7" /><Relationship Type="http://schemas.openxmlformats.org/officeDocument/2006/relationships/sharedStrings" Target="/xl/sharedStrings.xml" Id="R0dc81715393d493b" /><Relationship Type="http://schemas.openxmlformats.org/officeDocument/2006/relationships/worksheet" Target="/xl/worksheets/sheet1.xml" Id="Rc2a0a96afb174b86" /><Relationship Type="http://schemas.openxmlformats.org/officeDocument/2006/relationships/worksheet" Target="/xl/worksheets/sheet2.xml" Id="R7cbc92eb9e1745b0" /></Relationships>
</file>

<file path=xl/tables/table1.xml><?xml version="1.0" encoding="utf-8"?>
<x:table xmlns:x="http://schemas.openxmlformats.org/spreadsheetml/2006/main" id="1" name="StudyAggregates" displayName="StudyAggregates" ref="A6:J34" headerRowCount="1" totalsRowCount="0" totalsRowShown="0">
  <x:autoFilter ref="A6:J34"/>
  <x:tableColumns count="10">
    <x:tableColumn id="1" name="Record ID"/>
    <x:tableColumn id="2" name="Series"/>
    <x:tableColumn id="3" name="Period"/>
    <x:tableColumn id="4" name="Measure"/>
    <x:tableColumn id="5" name="Value"/>
    <x:tableColumn id="6" name="Unit"/>
    <x:tableColumn id="7" name="Reported wording"/>
    <x:tableColumn id="8" name="Evidence status"/>
    <x:tableColumn id="9" name="Source ID"/>
    <x:tableColumn id="10" name="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cf83483fc594f21" /></Relationships>
</file>

<file path=xl/worksheets/sheet1.xml><?xml version="1.0" encoding="utf-8"?>
<x:worksheet xmlns:x="http://schemas.openxmlformats.org/spreadsheetml/2006/main">
  <x:sheetPr>
    <x:tabColor rgb="FF885D45"/>
  </x:sheetPr>
  <x:sheetViews>
    <x:sheetView showGridLines="0" workbookViewId="0"/>
  </x:sheetViews>
  <x:sheetFormatPr defaultRowHeight="15"/>
  <x:cols>
    <x:col min="1" max="1" width="30.559999465942383" hidden="0" customWidth="1"/>
    <x:col min="2" max="2" width="16.110000610351562" hidden="0" customWidth="1"/>
    <x:col min="3" max="3" width="16.110000610351562" hidden="0" customWidth="1"/>
    <x:col min="4" max="4" width="13.890000343322754" hidden="0" customWidth="1"/>
    <x:col min="5" max="5" width="16.110000610351562" hidden="0" customWidth="1"/>
    <x:col min="6" max="6" width="21.110000610351562" hidden="0" customWidth="1"/>
    <x:col min="7" max="7" width="5.559999942779541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24" customHeight="1">
      <x:c r="A2" s="3" t="str">
        <x:v>The Cozy Shift findings</x:v>
      </x:c>
      <x:c r="B2" s="2"/>
      <x:c r="C2" s="2"/>
      <x:c r="D2" s="2"/>
      <x:c r="E2" s="2"/>
      <x:c r="F2" s="2"/>
      <x:c r="G2" s="2"/>
    </x:row>
    <x:row r="3" ht="12" customHeight="1">
      <x:c r="A3" s="2"/>
      <x:c r="B3" s="2"/>
      <x:c r="C3" s="2"/>
      <x:c r="D3" s="2"/>
      <x:c r="E3" s="2"/>
      <x:c r="F3" s="2"/>
      <x:c r="G3" s="2"/>
    </x:row>
    <x:row r="4" ht="24" customHeight="1">
      <x:c r="A4" s="4" t="str">
        <x:v>Available aggregate figures, revised September 28, 2026. Underlying order records have not been supplied.</x:v>
      </x:c>
      <x:c r="B4" s="2"/>
      <x:c r="C4" s="2"/>
      <x:c r="D4" s="2"/>
      <x:c r="E4" s="2"/>
      <x:c r="F4" s="2"/>
      <x:c r="G4" s="2"/>
    </x:row>
    <x:row r="5" ht="24" customHeight="1">
      <x:c r="A5" s="2"/>
      <x:c r="B5" s="2"/>
      <x:c r="C5" s="2"/>
      <x:c r="D5" s="2"/>
      <x:c r="E5" s="2"/>
      <x:c r="F5" s="2"/>
      <x:c r="G5" s="2"/>
    </x:row>
    <x:row r="6" ht="34" customHeight="1">
      <x:c r="A6" s="8" t="str">
        <x:v>Finding</x:v>
      </x:c>
      <x:c r="B6" s="8" t="str">
        <x:v>Value</x:v>
      </x:c>
      <x:c r="C6" s="8" t="str">
        <x:v>Unit / period</x:v>
      </x:c>
      <x:c r="D6" s="8" t="str">
        <x:v>Evidence</x:v>
      </x:c>
      <x:c r="E6" s="2"/>
      <x:c r="F6" s="2"/>
      <x:c r="G6" s="2"/>
    </x:row>
    <x:row r="7" ht="42" customHeight="1">
      <x:c r="A7" s="2" t="str">
        <x:v>Warm-toned share increase</x:v>
      </x:c>
      <x:c r="B7" s="22" t="n">
        <x:f>INDEX('Aggregate data'!$E$7:$E$34,MATCH("warm_2025_change",'Aggregate data'!$A$7:$A$34,0))/100</x:f>
        <x:v>0.78</x:v>
      </x:c>
      <x:c r="C7" s="9" t="str">
        <x:v>Summer–fall 2025</x:v>
      </x:c>
      <x:c r="D7" s="9" t="str">
        <x:v>Reported; inputs absent</x:v>
      </x:c>
      <x:c r="E7" s="2"/>
      <x:c r="F7" s="4" t="str">
        <x:v>78% is a rise in share.</x:v>
      </x:c>
      <x:c r="G7" s="2"/>
    </x:row>
    <x:row r="8" ht="42" customHeight="1">
      <x:c r="A8" s="2" t="str">
        <x:v>Warm-share monthly peak</x:v>
      </x:c>
      <x:c r="B8" s="23" t="n">
        <x:f>INDEX('Aggregate data'!$E$7:$E$34,MATCH("warm_month_11",'Aggregate data'!$A$7:$A$34,0))/100</x:f>
        <x:v>0.134</x:v>
      </x:c>
      <x:c r="C8" s="9" t="str">
        <x:v>November 2024–25</x:v>
      </x:c>
      <x:c r="D8" s="9" t="str">
        <x:v>Draft aggregate</x:v>
      </x:c>
      <x:c r="E8" s="2"/>
      <x:c r="F8" s="4" t="str">
        <x:v>Not sales volume.</x:v>
      </x:c>
      <x:c r="G8" s="2"/>
    </x:row>
    <x:row r="9" ht="42" customHeight="1">
      <x:c r="A9" s="2" t="str">
        <x:v>Warm-share monthly low</x:v>
      </x:c>
      <x:c r="B9" s="23" t="n">
        <x:f>INDEX('Aggregate data'!$E$7:$E$34,MATCH("warm_month_07",'Aggregate data'!$A$7:$A$34,0))/100</x:f>
        <x:v>0.077</x:v>
      </x:c>
      <x:c r="C9" s="9" t="str">
        <x:v>July 2024–25</x:v>
      </x:c>
      <x:c r="D9" s="9" t="str">
        <x:v>Draft aggregate</x:v>
      </x:c>
      <x:c r="E9" s="2"/>
      <x:c r="F9" s="2"/>
      <x:c r="G9" s="2"/>
    </x:row>
    <x:row r="10" ht="42" customHeight="1">
      <x:c r="A10" s="2" t="str">
        <x:v>Search-interest monthly peak</x:v>
      </x:c>
      <x:c r="B10" s="17" t="str">
        <x:v>September</x:v>
      </x:c>
      <x:c r="C10" s="9" t="str">
        <x:v>Google Trends</x:v>
      </x:c>
      <x:c r="D10" s="9" t="str">
        <x:v>Timing only</x:v>
      </x:c>
      <x:c r="E10" s="2"/>
      <x:c r="F10" s="4" t="str">
        <x:v>Filter Aggregate data.</x:v>
      </x:c>
      <x:c r="G10" s="2"/>
    </x:row>
    <x:row r="11" ht="42" customHeight="1">
      <x:c r="A11" s="2" t="str">
        <x:v>Average sectional change</x:v>
      </x:c>
      <x:c r="B11" s="24" t="n">
        <x:f>E20</x:f>
        <x:v>-1.5</x:v>
      </x:c>
      <x:c r="C11" s="9" t="str">
        <x:v>Percentage points</x:v>
      </x:c>
      <x:c r="D11" s="9" t="str">
        <x:v>Equal-year average</x:v>
      </x:c>
      <x:c r="E11" s="2"/>
      <x:c r="F11" s="2"/>
      <x:c r="G11" s="2"/>
    </x:row>
    <x:row r="12" ht="24" customHeight="1">
      <x:c r="A12" s="2"/>
      <x:c r="B12" s="2"/>
      <x:c r="C12" s="2"/>
      <x:c r="D12" s="2"/>
      <x:c r="E12" s="2"/>
      <x:c r="F12" s="2"/>
      <x:c r="G12" s="2"/>
    </x:row>
    <x:row r="13" ht="24" customHeight="1">
      <x:c r="A13" s="2"/>
      <x:c r="B13" s="2"/>
      <x:c r="C13" s="2"/>
      <x:c r="D13" s="2"/>
      <x:c r="E13" s="2"/>
      <x:c r="F13" s="2"/>
      <x:c r="G13" s="2"/>
    </x:row>
    <x:row r="14" ht="24" customHeight="1">
      <x:c r="A14" s="17" t="str">
        <x:v>Sectional calculations</x:v>
      </x:c>
      <x:c r="B14" s="2"/>
      <x:c r="C14" s="2"/>
      <x:c r="D14" s="2"/>
      <x:c r="E14" s="2"/>
      <x:c r="F14" s="2"/>
      <x:c r="G14" s="2"/>
    </x:row>
    <x:row r="15" ht="24" customHeight="1">
      <x:c r="A15" s="2"/>
      <x:c r="B15" s="2"/>
      <x:c r="C15" s="2"/>
      <x:c r="D15" s="2"/>
      <x:c r="E15" s="2"/>
      <x:c r="F15" s="2"/>
      <x:c r="G15" s="2"/>
    </x:row>
    <x:row r="16" ht="34" customHeight="1">
      <x:c r="A16" s="8" t="str">
        <x:v>Year / basis</x:v>
      </x:c>
      <x:c r="B16" s="8" t="str">
        <x:v>Summer share</x:v>
      </x:c>
      <x:c r="C16" s="8" t="str">
        <x:v>Fall share</x:v>
      </x:c>
      <x:c r="D16" s="8" t="str">
        <x:v>Calculated change (pp)</x:v>
      </x:c>
      <x:c r="E16" s="8" t="str">
        <x:v>Rounded change (pp)</x:v>
      </x:c>
      <x:c r="F16" s="8" t="str">
        <x:v>Reported change (pp)</x:v>
      </x:c>
      <x:c r="G16" s="2"/>
    </x:row>
    <x:row r="17" ht="32" customHeight="1">
      <x:c r="A17" s="2" t="str">
        <x:v>2024 displayed shares</x:v>
      </x:c>
      <x:c r="B17" s="20" t="n">
        <x:f>INDEX('Aggregate data'!$E$7:$E$34,MATCH("sec_2024_summer_display",'Aggregate data'!$A$7:$A$34,0))/100</x:f>
        <x:v>0.21899999999999997</x:v>
      </x:c>
      <x:c r="C17" s="20" t="n">
        <x:f>INDEX('Aggregate data'!$E$7:$E$34,MATCH("sec_2024_fall_display",'Aggregate data'!$A$7:$A$34,0))/100</x:f>
        <x:v>0.213</x:v>
      </x:c>
      <x:c r="D17" s="10" t="n">
        <x:f>(C17-B17)*100</x:f>
        <x:v>-0.5999999999999978</x:v>
      </x:c>
      <x:c r="E17" s="11" t="n">
        <x:f>ROUND(D17,1)</x:f>
        <x:v>-0.6</x:v>
      </x:c>
      <x:c r="F17" s="11" t="n">
        <x:f>INDEX('Aggregate data'!$E$7:$E$34,MATCH("sec_2024_change",'Aggregate data'!$A$7:$A$34,0))</x:f>
        <x:v>-0.6</x:v>
      </x:c>
      <x:c r="G17" s="2"/>
    </x:row>
    <x:row r="18" ht="32" customHeight="1">
      <x:c r="A18" s="2" t="str">
        <x:v>2025 V2 supplied shares</x:v>
      </x:c>
      <x:c r="B18" s="25" t="n">
        <x:f>INDEX('Aggregate data'!$E$7:$E$34,MATCH("sec_2025_summer_v2",'Aggregate data'!$A$7:$A$34,0))/100</x:f>
        <x:v>0.2349</x:v>
      </x:c>
      <x:c r="C18" s="25" t="n">
        <x:f>INDEX('Aggregate data'!$E$7:$E$34,MATCH("sec_2025_fall_v2",'Aggregate data'!$A$7:$A$34,0))/100</x:f>
        <x:v>0.21050000000000002</x:v>
      </x:c>
      <x:c r="D18" s="10" t="n">
        <x:f>(C18-B18)*100</x:f>
        <x:v>-2.4399999999999977</x:v>
      </x:c>
      <x:c r="E18" s="11" t="n">
        <x:f>ROUND(D18,1)</x:f>
        <x:v>-2.4</x:v>
      </x:c>
      <x:c r="F18" s="11" t="n">
        <x:f>INDEX('Aggregate data'!$E$7:$E$34,MATCH("sec_2025_change",'Aggregate data'!$A$7:$A$34,0))</x:f>
        <x:v>-2.4</x:v>
      </x:c>
      <x:c r="G18" s="2"/>
    </x:row>
    <x:row r="19" ht="24" customHeight="1">
      <x:c r="A19" s="2"/>
      <x:c r="B19" s="2"/>
      <x:c r="C19" s="2"/>
      <x:c r="D19" s="2"/>
      <x:c r="E19" s="2"/>
      <x:c r="F19" s="2"/>
      <x:c r="G19" s="2"/>
    </x:row>
    <x:row r="20" ht="24" customHeight="1">
      <x:c r="A20" s="26" t="str">
        <x:v>Average reported annual change</x:v>
      </x:c>
      <x:c r="B20" s="26"/>
      <x:c r="C20" s="26"/>
      <x:c r="D20" s="26"/>
      <x:c r="E20" s="27" t="n">
        <x:f>AVERAGE(F17:F18)</x:f>
        <x:v>-1.5</x:v>
      </x:c>
      <x:c r="F20" s="26"/>
      <x:c r="G20" s="2"/>
    </x:row>
    <x:row r="21" ht="24" customHeight="1">
      <x:c r="A21" s="2"/>
      <x:c r="B21" s="2"/>
      <x:c r="C21" s="2"/>
      <x:c r="D21" s="2"/>
      <x:c r="E21" s="2"/>
      <x:c r="F21" s="2"/>
      <x:c r="G21" s="2"/>
    </x:row>
    <x:row r="22" ht="24" customHeight="1">
      <x:c r="A22" s="4" t="str">
        <x:v>Change = (fall share − summer share) × 100. The average gives equal weight to each reported annual change.</x:v>
      </x:c>
      <x:c r="B22" s="2"/>
      <x:c r="C22" s="2"/>
      <x:c r="D22" s="2"/>
      <x:c r="E22" s="2"/>
      <x:c r="F22" s="2"/>
      <x:c r="G22" s="2"/>
    </x:row>
    <x:row r="23" ht="24" customHeight="1">
      <x:c r="A23" s="4" t="str">
        <x:v>2024 has rounded endpoints only. The new 2025 author-provided shares give −2.44 points, rounded to −2.4.</x:v>
      </x:c>
      <x:c r="B23" s="2"/>
      <x:c r="C23" s="2"/>
      <x:c r="D23" s="2"/>
      <x:c r="E23" s="2"/>
      <x:c r="F23" s="2"/>
      <x:c r="G23" s="2"/>
    </x:row>
    <x:row r="24" ht="24" customHeight="1">
      <x:c r="A24" s="4" t="str">
        <x:v>Original 2025 chart labels 23.5% and 21.0% are preserved in Aggregate data; 21.05% ordinarily rounds to 21.1%.</x:v>
      </x:c>
      <x:c r="B24" s="2"/>
      <x:c r="C24" s="2"/>
      <x:c r="D24" s="2"/>
      <x:c r="E24" s="2"/>
      <x:c r="F24" s="2"/>
      <x:c r="G24" s="2"/>
    </x:row>
    <x:row r="25" ht="24" customHeight="1">
      <x:c r="A25" s="2"/>
      <x:c r="B25" s="2"/>
      <x:c r="C25" s="2"/>
      <x:c r="D25" s="2"/>
      <x:c r="E25" s="2"/>
      <x:c r="F25" s="2"/>
      <x:c r="G25" s="2"/>
    </x:row>
    <x:row r="26" ht="24" customHeight="1">
      <x:c r="A26" s="2"/>
      <x:c r="B26" s="2"/>
      <x:c r="C26" s="2"/>
      <x:c r="D26" s="2"/>
      <x:c r="E26" s="2"/>
      <x:c r="F26" s="2"/>
      <x:c r="G26" s="2"/>
    </x:row>
    <x:row r="27" ht="24" customHeight="1">
      <x:c r="A27" s="17" t="str">
        <x:v>Seasonal color and missing inputs</x:v>
      </x:c>
      <x:c r="B27" s="2"/>
      <x:c r="C27" s="2"/>
      <x:c r="D27" s="2"/>
      <x:c r="E27" s="2"/>
      <x:c r="F27" s="2"/>
      <x:c r="G27" s="2"/>
    </x:row>
    <x:row r="28" ht="24" customHeight="1">
      <x:c r="A28" s="2"/>
      <x:c r="B28" s="2"/>
      <x:c r="C28" s="2"/>
      <x:c r="D28" s="2"/>
      <x:c r="E28" s="2"/>
      <x:c r="F28" s="2"/>
      <x:c r="G28" s="2"/>
    </x:row>
    <x:row r="29" ht="34" customHeight="1">
      <x:c r="A29" s="8" t="str">
        <x:v>Period</x:v>
      </x:c>
      <x:c r="B29" s="8" t="str">
        <x:v>Reported share</x:v>
      </x:c>
      <x:c r="C29" s="8" t="str">
        <x:v>Relative increase</x:v>
      </x:c>
      <x:c r="D29" s="8" t="str">
        <x:v>Calculation status</x:v>
      </x:c>
      <x:c r="E29" s="2"/>
      <x:c r="F29" s="2"/>
      <x:c r="G29" s="2"/>
    </x:row>
    <x:row r="30" ht="32" customHeight="1">
      <x:c r="A30" s="2" t="str">
        <x:v>Summer 2025</x:v>
      </x:c>
      <x:c r="B30" s="2" t="str">
        <x:v>Just over 7%</x:v>
      </x:c>
      <x:c r="C30" s="2"/>
      <x:c r="D30" s="2" t="str">
        <x:v>Exact endpoints absent</x:v>
      </x:c>
      <x:c r="E30" s="2"/>
      <x:c r="F30" s="2"/>
      <x:c r="G30" s="2"/>
    </x:row>
    <x:row r="31" ht="32" customHeight="1">
      <x:c r="A31" s="2" t="str">
        <x:v>Fall 2025</x:v>
      </x:c>
      <x:c r="B31" s="2" t="str">
        <x:v>Almost 13%</x:v>
      </x:c>
      <x:c r="C31" s="19" t="n">
        <x:f>B7</x:f>
        <x:v>0.78</x:v>
      </x:c>
      <x:c r="D31" s="2" t="str">
        <x:v>Exact endpoints absent</x:v>
      </x:c>
      <x:c r="E31" s="2"/>
      <x:c r="F31" s="2"/>
      <x:c r="G31" s="2"/>
    </x:row>
    <x:row r="32" ht="24" customHeight="1">
      <x:c r="A32" s="2"/>
      <x:c r="B32" s="2"/>
      <x:c r="C32" s="2"/>
      <x:c r="D32" s="2"/>
      <x:c r="E32" s="2"/>
      <x:c r="F32" s="2"/>
      <x:c r="G32" s="2"/>
    </x:row>
    <x:row r="33" ht="24" customHeight="1">
      <x:c r="A33" s="4" t="str">
        <x:v>Relative increase = (fall share ÷ summer share − 1) × 100. The 78% result cannot be recalculated from approximate wording.</x:v>
      </x:c>
      <x:c r="B33" s="2"/>
      <x:c r="C33" s="2"/>
      <x:c r="D33" s="2"/>
      <x:c r="E33" s="2"/>
      <x:c r="F33" s="2"/>
      <x:c r="G33" s="2"/>
    </x:row>
    <x:row r="34" ht="24" customHeight="1">
      <x:c r="A34" s="2"/>
      <x:c r="B34" s="2"/>
      <x:c r="C34" s="2"/>
      <x:c r="D34" s="2"/>
      <x:c r="E34" s="2"/>
      <x:c r="F34" s="2"/>
      <x:c r="G34" s="2"/>
    </x:row>
    <x:row r="35" ht="24" customHeight="1">
      <x:c r="A35" s="4" t="str">
        <x:v>The 49% average annual rise and 10.3% annual share remain source claims. Their calculation inputs have not been supplied.</x:v>
      </x:c>
      <x:c r="B35" s="2"/>
      <x:c r="C35" s="2"/>
      <x:c r="D35" s="2"/>
      <x:c r="E35" s="2"/>
      <x:c r="F35" s="2"/>
      <x:c r="G35" s="2"/>
    </x:row>
    <x:row r="36" ht="24" customHeight="1">
      <x:c r="A36" s="2"/>
      <x:c r="B36" s="2"/>
      <x:c r="C36" s="2"/>
      <x:c r="D36" s="2"/>
      <x:c r="E36" s="2"/>
      <x:c r="F36" s="2"/>
      <x:c r="G36" s="2"/>
    </x:row>
    <x:row r="37" ht="24" customHeight="1">
      <x:c r="A37" s="4" t="str">
        <x:v>No numeric search-index series was found. September is the draft chart’s reported monthly peak; it is not a reproduced result.</x:v>
      </x:c>
      <x:c r="B37" s="2"/>
      <x:c r="C37" s="2"/>
      <x:c r="D37" s="2"/>
      <x:c r="E37" s="2"/>
      <x:c r="F37" s="2"/>
      <x:c r="G37" s="2"/>
    </x:row>
    <x:row r="38" ht="24" customHeight="1">
      <x:c r="A38" s="2"/>
      <x:c r="B38" s="2"/>
      <x:c r="C38" s="2"/>
      <x:c r="D38" s="2"/>
      <x:c r="E38" s="2"/>
      <x:c r="F38" s="2"/>
      <x:c r="G38" s="2"/>
    </x:row>
    <x:row r="39" ht="24" customHeight="1">
      <x:c r="A39" s="4" t="str">
        <x:v>Search interest and retailer order mix are separate series. They do not track a buyer journey or establish marketing effects.</x:v>
      </x:c>
      <x:c r="B39" s="2"/>
      <x:c r="C39" s="2"/>
      <x:c r="D39" s="2"/>
      <x:c r="E39" s="2"/>
      <x:c r="F39" s="2"/>
      <x:c r="G39" s="2"/>
    </x:row>
    <x:row r="40" ht="24" customHeight="1">
      <x:c r="A40" s="2"/>
      <x:c r="B40" s="2"/>
      <x:c r="C40" s="2"/>
      <x:c r="D40" s="2"/>
      <x:c r="E40" s="2"/>
      <x:c r="F40" s="2"/>
      <x:c r="G40" s="2"/>
    </x:row>
    <x:row r="41" ht="24" customHeight="1">
      <x:c r="A41" s="4" t="str">
        <x:v>This workbook contains aggregate study figures, not a raw order-level dataset. Source descriptions and links are beside the data.</x:v>
      </x:c>
      <x:c r="B41" s="2"/>
      <x:c r="C41" s="2"/>
      <x:c r="D41" s="2"/>
      <x:c r="E41" s="2"/>
      <x:c r="F41" s="2"/>
      <x:c r="G41" s="2"/>
    </x:row>
    <x:row r="42" ht="24" customHeight="1">
      <x:c r="A42" s="2"/>
      <x:c r="B42" s="2"/>
      <x:c r="C42" s="2"/>
      <x:c r="D42" s="2"/>
      <x:c r="E42" s="2"/>
      <x:c r="F42" s="2"/>
      <x:c r="G42" s="2"/>
    </x:row>
    <x:row r="43" ht="24" customHeight="1">
      <x:c r="A43" s="2"/>
      <x:c r="B43" s="2"/>
      <x:c r="C43" s="2"/>
      <x:c r="D43" s="2"/>
      <x:c r="E43" s="2"/>
      <x:c r="F43" s="2"/>
      <x:c r="G43" s="2"/>
    </x:row>
    <x:row r="44" ht="24" customHeight="1">
      <x:c r="A44" s="2"/>
      <x:c r="B44" s="2"/>
      <x:c r="C44" s="2"/>
      <x:c r="D44" s="2"/>
      <x:c r="E44" s="2"/>
      <x:c r="F44" s="2"/>
      <x:c r="G44" s="2"/>
    </x:row>
    <x:row r="45" ht="24" customHeight="1">
      <x:c r="A45" s="2"/>
      <x:c r="B45" s="2"/>
      <x:c r="C45" s="2"/>
      <x:c r="D45" s="2"/>
      <x:c r="E45" s="2"/>
      <x:c r="F45" s="2"/>
      <x:c r="G4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ECE3D6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5" hidden="0" customWidth="1"/>
    <x:col min="2" max="2" width="13.890000343322754" hidden="0" customWidth="1"/>
    <x:col min="3" max="3" width="15" hidden="0" customWidth="1"/>
    <x:col min="4" max="4" width="23.889999389648438" hidden="0" customWidth="1"/>
    <x:col min="5" max="5" width="11.109999656677246" hidden="0" customWidth="1"/>
    <x:col min="6" max="6" width="15" hidden="0" customWidth="1"/>
    <x:col min="7" max="7" width="18.329999923706055" hidden="0" customWidth="1"/>
    <x:col min="8" max="8" width="12.779999732971191" hidden="0" customWidth="1"/>
    <x:col min="9" max="9" width="12.220000267028809" hidden="0" customWidth="1"/>
    <x:col min="10" max="10" width="29.44000053405761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3" t="str">
        <x:v>The Cozy Shift aggregate data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12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4" t="str">
        <x:v>One row per supplied aggregate. Filter by series, period or evidence status. Blank numeric values mean not supplied, never zero.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4" customHeight="1">
      <x:c r="A6" s="8" t="str">
        <x:v>Record ID</x:v>
      </x:c>
      <x:c r="B6" s="8" t="str">
        <x:v>Series</x:v>
      </x:c>
      <x:c r="C6" s="8" t="str">
        <x:v>Period</x:v>
      </x:c>
      <x:c r="D6" s="8" t="str">
        <x:v>Measure</x:v>
      </x:c>
      <x:c r="E6" s="8" t="str">
        <x:v>Value</x:v>
      </x:c>
      <x:c r="F6" s="8" t="str">
        <x:v>Unit</x:v>
      </x:c>
      <x:c r="G6" s="8" t="str">
        <x:v>Reported wording</x:v>
      </x:c>
      <x:c r="H6" s="8" t="str">
        <x:v>Evidence status</x:v>
      </x:c>
      <x:c r="I6" s="8" t="str">
        <x:v>Source ID</x:v>
      </x:c>
      <x:c r="J6" s="8" t="str">
        <x:v>Notes</x:v>
      </x:c>
    </x:row>
    <x:row r="7" ht="44" customHeight="1">
      <x:c r="A7" s="9" t="str">
        <x:v>warm_month_01</x:v>
      </x:c>
      <x:c r="B7" s="9" t="str">
        <x:v>Warm color</x:v>
      </x:c>
      <x:c r="C7" s="9" t="str">
        <x:v>January 2024–25</x:v>
      </x:c>
      <x:c r="D7" s="9" t="str">
        <x:v>Monthly pooled warm share</x:v>
      </x:c>
      <x:c r="E7" s="13" t="n">
        <x:v>8.7</x:v>
      </x:c>
      <x:c r="F7" s="9" t="str">
        <x:v>percent</x:v>
      </x:c>
      <x:c r="G7" s="9" t="str"/>
      <x:c r="H7" s="9" t="str">
        <x:v>Draft aggregate</x:v>
      </x:c>
      <x:c r="I7" s="16" t="str">
        <x:v>S1</x:v>
      </x:c>
      <x:c r="J7" s="9" t="str">
        <x:v>Pooled counts; method confirmed in V2. Counts absent.</x:v>
      </x:c>
    </x:row>
    <x:row r="8" ht="44" customHeight="1">
      <x:c r="A8" s="9" t="str">
        <x:v>warm_month_02</x:v>
      </x:c>
      <x:c r="B8" s="9" t="str">
        <x:v>Warm color</x:v>
      </x:c>
      <x:c r="C8" s="9" t="str">
        <x:v>February 2024–25</x:v>
      </x:c>
      <x:c r="D8" s="9" t="str">
        <x:v>Monthly pooled warm share</x:v>
      </x:c>
      <x:c r="E8" s="13" t="n">
        <x:v>12.1</x:v>
      </x:c>
      <x:c r="F8" s="9" t="str">
        <x:v>percent</x:v>
      </x:c>
      <x:c r="G8" s="9" t="str"/>
      <x:c r="H8" s="9" t="str">
        <x:v>Draft aggregate</x:v>
      </x:c>
      <x:c r="I8" s="16" t="str">
        <x:v>S1</x:v>
      </x:c>
      <x:c r="J8" s="9" t="str">
        <x:v>Pooled counts; method confirmed in V2. Counts absent.</x:v>
      </x:c>
    </x:row>
    <x:row r="9" ht="44" customHeight="1">
      <x:c r="A9" s="9" t="str">
        <x:v>warm_month_03</x:v>
      </x:c>
      <x:c r="B9" s="9" t="str">
        <x:v>Warm color</x:v>
      </x:c>
      <x:c r="C9" s="9" t="str">
        <x:v>March 2024–25</x:v>
      </x:c>
      <x:c r="D9" s="9" t="str">
        <x:v>Monthly pooled warm share</x:v>
      </x:c>
      <x:c r="E9" s="13" t="n">
        <x:v>8.7</x:v>
      </x:c>
      <x:c r="F9" s="9" t="str">
        <x:v>percent</x:v>
      </x:c>
      <x:c r="G9" s="9" t="str"/>
      <x:c r="H9" s="9" t="str">
        <x:v>Draft aggregate</x:v>
      </x:c>
      <x:c r="I9" s="16" t="str">
        <x:v>S1</x:v>
      </x:c>
      <x:c r="J9" s="9" t="str">
        <x:v>Pooled counts; method confirmed in V2. Counts absent.</x:v>
      </x:c>
    </x:row>
    <x:row r="10" ht="44" customHeight="1">
      <x:c r="A10" s="9" t="str">
        <x:v>warm_month_04</x:v>
      </x:c>
      <x:c r="B10" s="9" t="str">
        <x:v>Warm color</x:v>
      </x:c>
      <x:c r="C10" s="9" t="str">
        <x:v>April 2024–25</x:v>
      </x:c>
      <x:c r="D10" s="9" t="str">
        <x:v>Monthly pooled warm share</x:v>
      </x:c>
      <x:c r="E10" s="13" t="n">
        <x:v>8.8</x:v>
      </x:c>
      <x:c r="F10" s="9" t="str">
        <x:v>percent</x:v>
      </x:c>
      <x:c r="G10" s="9" t="str"/>
      <x:c r="H10" s="9" t="str">
        <x:v>Draft aggregate</x:v>
      </x:c>
      <x:c r="I10" s="16" t="str">
        <x:v>S1</x:v>
      </x:c>
      <x:c r="J10" s="9" t="str">
        <x:v>Pooled counts; method confirmed in V2. Counts absent.</x:v>
      </x:c>
    </x:row>
    <x:row r="11" ht="44" customHeight="1">
      <x:c r="A11" s="9" t="str">
        <x:v>warm_month_05</x:v>
      </x:c>
      <x:c r="B11" s="9" t="str">
        <x:v>Warm color</x:v>
      </x:c>
      <x:c r="C11" s="9" t="str">
        <x:v>May 2024–25</x:v>
      </x:c>
      <x:c r="D11" s="9" t="str">
        <x:v>Monthly pooled warm share</x:v>
      </x:c>
      <x:c r="E11" s="13" t="n">
        <x:v>8.6</x:v>
      </x:c>
      <x:c r="F11" s="9" t="str">
        <x:v>percent</x:v>
      </x:c>
      <x:c r="G11" s="9" t="str"/>
      <x:c r="H11" s="9" t="str">
        <x:v>Draft aggregate</x:v>
      </x:c>
      <x:c r="I11" s="16" t="str">
        <x:v>S1</x:v>
      </x:c>
      <x:c r="J11" s="9" t="str">
        <x:v>Pooled counts; method confirmed in V2. Counts absent.</x:v>
      </x:c>
    </x:row>
    <x:row r="12" ht="44" customHeight="1">
      <x:c r="A12" s="9" t="str">
        <x:v>warm_month_06</x:v>
      </x:c>
      <x:c r="B12" s="9" t="str">
        <x:v>Warm color</x:v>
      </x:c>
      <x:c r="C12" s="9" t="str">
        <x:v>June 2024–25</x:v>
      </x:c>
      <x:c r="D12" s="9" t="str">
        <x:v>Monthly pooled warm share</x:v>
      </x:c>
      <x:c r="E12" s="13" t="n">
        <x:v>9.2</x:v>
      </x:c>
      <x:c r="F12" s="9" t="str">
        <x:v>percent</x:v>
      </x:c>
      <x:c r="G12" s="9" t="str"/>
      <x:c r="H12" s="9" t="str">
        <x:v>Draft aggregate</x:v>
      </x:c>
      <x:c r="I12" s="16" t="str">
        <x:v>S1</x:v>
      </x:c>
      <x:c r="J12" s="9" t="str">
        <x:v>Pooled counts; method confirmed in V2. Counts absent.</x:v>
      </x:c>
    </x:row>
    <x:row r="13" ht="44" customHeight="1">
      <x:c r="A13" s="9" t="str">
        <x:v>warm_month_07</x:v>
      </x:c>
      <x:c r="B13" s="9" t="str">
        <x:v>Warm color</x:v>
      </x:c>
      <x:c r="C13" s="9" t="str">
        <x:v>July 2024–25</x:v>
      </x:c>
      <x:c r="D13" s="9" t="str">
        <x:v>Monthly pooled warm share</x:v>
      </x:c>
      <x:c r="E13" s="13" t="n">
        <x:v>7.7</x:v>
      </x:c>
      <x:c r="F13" s="9" t="str">
        <x:v>percent</x:v>
      </x:c>
      <x:c r="G13" s="9" t="str"/>
      <x:c r="H13" s="9" t="str">
        <x:v>Draft aggregate</x:v>
      </x:c>
      <x:c r="I13" s="16" t="str">
        <x:v>S1</x:v>
      </x:c>
      <x:c r="J13" s="9" t="str">
        <x:v>Pooled counts; method confirmed in V2. Counts absent.</x:v>
      </x:c>
    </x:row>
    <x:row r="14" ht="44" customHeight="1">
      <x:c r="A14" s="9" t="str">
        <x:v>warm_month_08</x:v>
      </x:c>
      <x:c r="B14" s="9" t="str">
        <x:v>Warm color</x:v>
      </x:c>
      <x:c r="C14" s="9" t="str">
        <x:v>August 2024–25</x:v>
      </x:c>
      <x:c r="D14" s="9" t="str">
        <x:v>Monthly pooled warm share</x:v>
      </x:c>
      <x:c r="E14" s="13" t="n">
        <x:v>8.6</x:v>
      </x:c>
      <x:c r="F14" s="9" t="str">
        <x:v>percent</x:v>
      </x:c>
      <x:c r="G14" s="9" t="str"/>
      <x:c r="H14" s="9" t="str">
        <x:v>Draft aggregate</x:v>
      </x:c>
      <x:c r="I14" s="16" t="str">
        <x:v>S1</x:v>
      </x:c>
      <x:c r="J14" s="9" t="str">
        <x:v>Pooled counts; method confirmed in V2. Counts absent.</x:v>
      </x:c>
    </x:row>
    <x:row r="15" ht="44" customHeight="1">
      <x:c r="A15" s="9" t="str">
        <x:v>warm_month_09</x:v>
      </x:c>
      <x:c r="B15" s="9" t="str">
        <x:v>Warm color</x:v>
      </x:c>
      <x:c r="C15" s="9" t="str">
        <x:v>September 2024–25</x:v>
      </x:c>
      <x:c r="D15" s="9" t="str">
        <x:v>Monthly pooled warm share</x:v>
      </x:c>
      <x:c r="E15" s="13" t="n">
        <x:v>11.3</x:v>
      </x:c>
      <x:c r="F15" s="9" t="str">
        <x:v>percent</x:v>
      </x:c>
      <x:c r="G15" s="9" t="str"/>
      <x:c r="H15" s="9" t="str">
        <x:v>Draft aggregate</x:v>
      </x:c>
      <x:c r="I15" s="16" t="str">
        <x:v>S1</x:v>
      </x:c>
      <x:c r="J15" s="9" t="str">
        <x:v>Pooled counts; method confirmed in V2. Counts absent.</x:v>
      </x:c>
    </x:row>
    <x:row r="16" ht="44" customHeight="1">
      <x:c r="A16" s="9" t="str">
        <x:v>warm_month_10</x:v>
      </x:c>
      <x:c r="B16" s="9" t="str">
        <x:v>Warm color</x:v>
      </x:c>
      <x:c r="C16" s="9" t="str">
        <x:v>October 2024–25</x:v>
      </x:c>
      <x:c r="D16" s="9" t="str">
        <x:v>Monthly pooled warm share</x:v>
      </x:c>
      <x:c r="E16" s="13" t="n">
        <x:v>12.8</x:v>
      </x:c>
      <x:c r="F16" s="9" t="str">
        <x:v>percent</x:v>
      </x:c>
      <x:c r="G16" s="9" t="str"/>
      <x:c r="H16" s="9" t="str">
        <x:v>Draft aggregate</x:v>
      </x:c>
      <x:c r="I16" s="16" t="str">
        <x:v>S1</x:v>
      </x:c>
      <x:c r="J16" s="9" t="str">
        <x:v>Pooled counts; method confirmed in V2. Counts absent.</x:v>
      </x:c>
    </x:row>
    <x:row r="17" ht="44" customHeight="1">
      <x:c r="A17" s="9" t="str">
        <x:v>warm_month_11</x:v>
      </x:c>
      <x:c r="B17" s="9" t="str">
        <x:v>Warm color</x:v>
      </x:c>
      <x:c r="C17" s="9" t="str">
        <x:v>November 2024–25</x:v>
      </x:c>
      <x:c r="D17" s="9" t="str">
        <x:v>Monthly pooled warm share</x:v>
      </x:c>
      <x:c r="E17" s="13" t="n">
        <x:v>13.4</x:v>
      </x:c>
      <x:c r="F17" s="9" t="str">
        <x:v>percent</x:v>
      </x:c>
      <x:c r="G17" s="9" t="str"/>
      <x:c r="H17" s="9" t="str">
        <x:v>Draft aggregate</x:v>
      </x:c>
      <x:c r="I17" s="16" t="str">
        <x:v>S1</x:v>
      </x:c>
      <x:c r="J17" s="9" t="str">
        <x:v>Pooled counts; method confirmed in V2. Counts absent.</x:v>
      </x:c>
    </x:row>
    <x:row r="18" ht="44" customHeight="1">
      <x:c r="A18" s="9" t="str">
        <x:v>warm_month_12</x:v>
      </x:c>
      <x:c r="B18" s="9" t="str">
        <x:v>Warm color</x:v>
      </x:c>
      <x:c r="C18" s="9" t="str">
        <x:v>December 2024–25</x:v>
      </x:c>
      <x:c r="D18" s="9" t="str">
        <x:v>Monthly pooled warm share</x:v>
      </x:c>
      <x:c r="E18" s="13" t="n">
        <x:v>10.8</x:v>
      </x:c>
      <x:c r="F18" s="9" t="str">
        <x:v>percent</x:v>
      </x:c>
      <x:c r="G18" s="9" t="str"/>
      <x:c r="H18" s="9" t="str">
        <x:v>Draft aggregate</x:v>
      </x:c>
      <x:c r="I18" s="16" t="str">
        <x:v>S1</x:v>
      </x:c>
      <x:c r="J18" s="9" t="str">
        <x:v>Pooled counts; method confirmed in V2. Counts absent.</x:v>
      </x:c>
    </x:row>
    <x:row r="19" ht="44" customHeight="1">
      <x:c r="A19" s="9" t="str">
        <x:v>warm_2025_summer</x:v>
      </x:c>
      <x:c r="B19" s="9" t="str">
        <x:v>Warm color</x:v>
      </x:c>
      <x:c r="C19" s="9" t="str">
        <x:v>Summer 2025</x:v>
      </x:c>
      <x:c r="D19" s="9" t="str">
        <x:v>Seasonal warm share</x:v>
      </x:c>
      <x:c r="E19" s="13"/>
      <x:c r="F19" s="9" t="str">
        <x:v>percent</x:v>
      </x:c>
      <x:c r="G19" s="9" t="str">
        <x:v>Just over 7%</x:v>
      </x:c>
      <x:c r="H19" s="9" t="str">
        <x:v>Approximate only</x:v>
      </x:c>
      <x:c r="I19" s="16" t="str">
        <x:v>S2</x:v>
      </x:c>
      <x:c r="J19" s="9" t="str">
        <x:v>June–August. Exact share and counts not supplied.</x:v>
      </x:c>
    </x:row>
    <x:row r="20" ht="44" customHeight="1">
      <x:c r="A20" s="9" t="str">
        <x:v>warm_2025_fall</x:v>
      </x:c>
      <x:c r="B20" s="9" t="str">
        <x:v>Warm color</x:v>
      </x:c>
      <x:c r="C20" s="9" t="str">
        <x:v>Fall 2025</x:v>
      </x:c>
      <x:c r="D20" s="9" t="str">
        <x:v>Seasonal warm share</x:v>
      </x:c>
      <x:c r="E20" s="13"/>
      <x:c r="F20" s="9" t="str">
        <x:v>percent</x:v>
      </x:c>
      <x:c r="G20" s="9" t="str">
        <x:v>Almost 13%</x:v>
      </x:c>
      <x:c r="H20" s="9" t="str">
        <x:v>Approximate only</x:v>
      </x:c>
      <x:c r="I20" s="16" t="str">
        <x:v>S2</x:v>
      </x:c>
      <x:c r="J20" s="9" t="str">
        <x:v>September–November. Exact share and counts not supplied.</x:v>
      </x:c>
    </x:row>
    <x:row r="21" ht="44" customHeight="1">
      <x:c r="A21" s="9" t="str">
        <x:v>warm_2025_change</x:v>
      </x:c>
      <x:c r="B21" s="9" t="str">
        <x:v>Warm color</x:v>
      </x:c>
      <x:c r="C21" s="9" t="str">
        <x:v>Summer–fall 2025</x:v>
      </x:c>
      <x:c r="D21" s="9" t="str">
        <x:v>Relative increase in share</x:v>
      </x:c>
      <x:c r="E21" s="14" t="n">
        <x:v>78</x:v>
      </x:c>
      <x:c r="F21" s="9" t="str">
        <x:v>percent relative</x:v>
      </x:c>
      <x:c r="G21" s="9" t="str">
        <x:v>78%</x:v>
      </x:c>
      <x:c r="H21" s="9" t="str">
        <x:v>Reported only</x:v>
      </x:c>
      <x:c r="I21" s="16" t="str">
        <x:v>S2</x:v>
      </x:c>
      <x:c r="J21" s="9" t="str">
        <x:v>Cannot reproduce from supplied approximate endpoints.</x:v>
      </x:c>
    </x:row>
    <x:row r="22" ht="44" customHeight="1">
      <x:c r="A22" s="9" t="str">
        <x:v>warm_2yr_mean</x:v>
      </x:c>
      <x:c r="B22" s="9" t="str">
        <x:v>Warm color</x:v>
      </x:c>
      <x:c r="C22" s="9" t="str">
        <x:v>2024–25</x:v>
      </x:c>
      <x:c r="D22" s="9" t="str">
        <x:v>Average relative increase</x:v>
      </x:c>
      <x:c r="E22" s="14" t="n">
        <x:v>49</x:v>
      </x:c>
      <x:c r="F22" s="9" t="str">
        <x:v>percent relative</x:v>
      </x:c>
      <x:c r="G22" s="9" t="str">
        <x:v>49%</x:v>
      </x:c>
      <x:c r="H22" s="9" t="str">
        <x:v>Reported only</x:v>
      </x:c>
      <x:c r="I22" s="16" t="str">
        <x:v>S2</x:v>
      </x:c>
      <x:c r="J22" s="9" t="str">
        <x:v>Annual components and averaging method not supplied.</x:v>
      </x:c>
    </x:row>
    <x:row r="23" ht="44" customHeight="1">
      <x:c r="A23" s="9" t="str">
        <x:v>warm_annual_mean</x:v>
      </x:c>
      <x:c r="B23" s="9" t="str">
        <x:v>Warm color</x:v>
      </x:c>
      <x:c r="C23" s="9" t="str">
        <x:v>Draft annual average</x:v>
      </x:c>
      <x:c r="D23" s="9" t="str">
        <x:v>Reported annual warm share</x:v>
      </x:c>
      <x:c r="E23" s="13" t="n">
        <x:v>10.3</x:v>
      </x:c>
      <x:c r="F23" s="9" t="str">
        <x:v>percent</x:v>
      </x:c>
      <x:c r="G23" s="9" t="str">
        <x:v>10.3%</x:v>
      </x:c>
      <x:c r="H23" s="9" t="str">
        <x:v>Reported only</x:v>
      </x:c>
      <x:c r="I23" s="16" t="str">
        <x:v>S2</x:v>
      </x:c>
      <x:c r="J23" s="9" t="str">
        <x:v>Exact period and pooled counts needed. Do not average monthly shares.</x:v>
      </x:c>
    </x:row>
    <x:row r="24" ht="44" customHeight="1">
      <x:c r="A24" s="9" t="str">
        <x:v>sec_2024_summer_display</x:v>
      </x:c>
      <x:c r="B24" s="9" t="str">
        <x:v>Sectionals</x:v>
      </x:c>
      <x:c r="C24" s="9" t="str">
        <x:v>Summer 2024</x:v>
      </x:c>
      <x:c r="D24" s="9" t="str">
        <x:v>Displayed summer share</x:v>
      </x:c>
      <x:c r="E24" s="13" t="n">
        <x:v>21.9</x:v>
      </x:c>
      <x:c r="F24" s="9" t="str">
        <x:v>percent</x:v>
      </x:c>
      <x:c r="G24" s="9" t="str">
        <x:v>21.9%</x:v>
      </x:c>
      <x:c r="H24" s="9" t="str">
        <x:v>Rounded aggregate</x:v>
      </x:c>
      <x:c r="I24" s="16" t="str">
        <x:v>S1</x:v>
      </x:c>
      <x:c r="J24" s="9" t="str">
        <x:v>No unrounded 2024 shares or source counts supplied.</x:v>
      </x:c>
    </x:row>
    <x:row r="25" ht="44" customHeight="1">
      <x:c r="A25" s="9" t="str">
        <x:v>sec_2024_fall_display</x:v>
      </x:c>
      <x:c r="B25" s="9" t="str">
        <x:v>Sectionals</x:v>
      </x:c>
      <x:c r="C25" s="9" t="str">
        <x:v>Fall 2024</x:v>
      </x:c>
      <x:c r="D25" s="9" t="str">
        <x:v>Displayed fall share</x:v>
      </x:c>
      <x:c r="E25" s="13" t="n">
        <x:v>21.3</x:v>
      </x:c>
      <x:c r="F25" s="9" t="str">
        <x:v>percent</x:v>
      </x:c>
      <x:c r="G25" s="9" t="str">
        <x:v>21.3%</x:v>
      </x:c>
      <x:c r="H25" s="9" t="str">
        <x:v>Rounded aggregate</x:v>
      </x:c>
      <x:c r="I25" s="16" t="str">
        <x:v>S1</x:v>
      </x:c>
      <x:c r="J25" s="9" t="str">
        <x:v>No unrounded 2024 shares or source counts supplied.</x:v>
      </x:c>
    </x:row>
    <x:row r="26" ht="44" customHeight="1">
      <x:c r="A26" s="9" t="str">
        <x:v>sec_2024_change</x:v>
      </x:c>
      <x:c r="B26" s="9" t="str">
        <x:v>Sectionals</x:v>
      </x:c>
      <x:c r="C26" s="9" t="str">
        <x:v>Summer–fall 2024</x:v>
      </x:c>
      <x:c r="D26" s="9" t="str">
        <x:v>Reported fall-minus-summer change</x:v>
      </x:c>
      <x:c r="E26" s="13" t="n">
        <x:v>-0.6</x:v>
      </x:c>
      <x:c r="F26" s="9" t="str">
        <x:v>percentage points</x:v>
      </x:c>
      <x:c r="G26" s="9" t="str">
        <x:v>−0.6 points</x:v>
      </x:c>
      <x:c r="H26" s="9" t="str">
        <x:v>Reported only</x:v>
      </x:c>
      <x:c r="I26" s="16" t="str">
        <x:v>S2</x:v>
      </x:c>
      <x:c r="J26" s="9" t="str">
        <x:v>Matches subtraction of displayed shares.</x:v>
      </x:c>
    </x:row>
    <x:row r="27" ht="44" customHeight="1">
      <x:c r="A27" s="9" t="str">
        <x:v>sec_2025_summer_display</x:v>
      </x:c>
      <x:c r="B27" s="9" t="str">
        <x:v>Sectionals</x:v>
      </x:c>
      <x:c r="C27" s="9" t="str">
        <x:v>Summer 2025</x:v>
      </x:c>
      <x:c r="D27" s="9" t="str">
        <x:v>Original displayed summer share</x:v>
      </x:c>
      <x:c r="E27" s="13" t="n">
        <x:v>23.5</x:v>
      </x:c>
      <x:c r="F27" s="9" t="str">
        <x:v>percent</x:v>
      </x:c>
      <x:c r="G27" s="9" t="str">
        <x:v>23.5%</x:v>
      </x:c>
      <x:c r="H27" s="9" t="str">
        <x:v>Original display</x:v>
      </x:c>
      <x:c r="I27" s="16" t="str">
        <x:v>S1</x:v>
      </x:c>
      <x:c r="J27" s="9" t="str">
        <x:v>Preserved as originally shown.</x:v>
      </x:c>
    </x:row>
    <x:row r="28" ht="44" customHeight="1">
      <x:c r="A28" s="9" t="str">
        <x:v>sec_2025_fall_display</x:v>
      </x:c>
      <x:c r="B28" s="9" t="str">
        <x:v>Sectionals</x:v>
      </x:c>
      <x:c r="C28" s="9" t="str">
        <x:v>Fall 2025</x:v>
      </x:c>
      <x:c r="D28" s="9" t="str">
        <x:v>Original displayed fall share</x:v>
      </x:c>
      <x:c r="E28" s="13" t="n">
        <x:v>21</x:v>
      </x:c>
      <x:c r="F28" s="9" t="str">
        <x:v>percent</x:v>
      </x:c>
      <x:c r="G28" s="9" t="str">
        <x:v>21.0%</x:v>
      </x:c>
      <x:c r="H28" s="9" t="str">
        <x:v>Original display</x:v>
      </x:c>
      <x:c r="I28" s="16" t="str">
        <x:v>S1</x:v>
      </x:c>
      <x:c r="J28" s="9" t="str">
        <x:v>Preserved. Conventional rounding of 21.05% gives 21.1%.</x:v>
      </x:c>
    </x:row>
    <x:row r="29" ht="44" customHeight="1">
      <x:c r="A29" s="9" t="str">
        <x:v>sec_2025_summer_v2</x:v>
      </x:c>
      <x:c r="B29" s="9" t="str">
        <x:v>Sectionals</x:v>
      </x:c>
      <x:c r="C29" s="9" t="str">
        <x:v>Summer 2025</x:v>
      </x:c>
      <x:c r="D29" s="9" t="str">
        <x:v>V2 supplied unrounded share</x:v>
      </x:c>
      <x:c r="E29" s="15" t="n">
        <x:v>23.49</x:v>
      </x:c>
      <x:c r="F29" s="9" t="str">
        <x:v>percent</x:v>
      </x:c>
      <x:c r="G29" s="9" t="str">
        <x:v>23.49%</x:v>
      </x:c>
      <x:c r="H29" s="9" t="str">
        <x:v>Author supplied</x:v>
      </x:c>
      <x:c r="I29" s="16" t="str">
        <x:v>S3</x:v>
      </x:c>
      <x:c r="J29" s="9" t="str">
        <x:v>Author describes this as unrounded. Counts absent.</x:v>
      </x:c>
    </x:row>
    <x:row r="30" ht="44" customHeight="1">
      <x:c r="A30" s="9" t="str">
        <x:v>sec_2025_fall_v2</x:v>
      </x:c>
      <x:c r="B30" s="9" t="str">
        <x:v>Sectionals</x:v>
      </x:c>
      <x:c r="C30" s="9" t="str">
        <x:v>Fall 2025</x:v>
      </x:c>
      <x:c r="D30" s="9" t="str">
        <x:v>V2 supplied unrounded share</x:v>
      </x:c>
      <x:c r="E30" s="15" t="n">
        <x:v>21.05</x:v>
      </x:c>
      <x:c r="F30" s="9" t="str">
        <x:v>percent</x:v>
      </x:c>
      <x:c r="G30" s="9" t="str">
        <x:v>21.05%</x:v>
      </x:c>
      <x:c r="H30" s="9" t="str">
        <x:v>Author supplied</x:v>
      </x:c>
      <x:c r="I30" s="16" t="str">
        <x:v>S3</x:v>
      </x:c>
      <x:c r="J30" s="9" t="str">
        <x:v>Author describes this as unrounded. Counts absent.</x:v>
      </x:c>
    </x:row>
    <x:row r="31" ht="44" customHeight="1">
      <x:c r="A31" s="9" t="str">
        <x:v>sec_2025_change</x:v>
      </x:c>
      <x:c r="B31" s="9" t="str">
        <x:v>Sectionals</x:v>
      </x:c>
      <x:c r="C31" s="9" t="str">
        <x:v>Summer–fall 2025</x:v>
      </x:c>
      <x:c r="D31" s="9" t="str">
        <x:v>Reported fall-minus-summer change</x:v>
      </x:c>
      <x:c r="E31" s="13" t="n">
        <x:v>-2.4</x:v>
      </x:c>
      <x:c r="F31" s="9" t="str">
        <x:v>percentage points</x:v>
      </x:c>
      <x:c r="G31" s="9" t="str">
        <x:v>−2.4 points</x:v>
      </x:c>
      <x:c r="H31" s="9" t="str">
        <x:v>Author reconciled</x:v>
      </x:c>
      <x:c r="I31" s="16" t="str">
        <x:v>S3</x:v>
      </x:c>
      <x:c r="J31" s="9" t="str">
        <x:v>23.49% to 21.05% gives −2.44 points, rounded −2.4.</x:v>
      </x:c>
    </x:row>
    <x:row r="32" ht="44" customHeight="1">
      <x:c r="A32" s="9" t="str">
        <x:v>sec_2yr_mean</x:v>
      </x:c>
      <x:c r="B32" s="9" t="str">
        <x:v>Sectionals</x:v>
      </x:c>
      <x:c r="C32" s="9" t="str">
        <x:v>2024–25</x:v>
      </x:c>
      <x:c r="D32" s="9" t="str">
        <x:v>Average reported annual change</x:v>
      </x:c>
      <x:c r="E32" s="13" t="n">
        <x:v>-1.5</x:v>
      </x:c>
      <x:c r="F32" s="9" t="str">
        <x:v>percentage points</x:v>
      </x:c>
      <x:c r="G32" s="9" t="str">
        <x:v>−1.5 points</x:v>
      </x:c>
      <x:c r="H32" s="9" t="str">
        <x:v>Reported only</x:v>
      </x:c>
      <x:c r="I32" s="16" t="str">
        <x:v>S2</x:v>
      </x:c>
      <x:c r="J32" s="9" t="str">
        <x:v>Equal weight to each annual reported change. Not pooled.</x:v>
      </x:c>
    </x:row>
    <x:row r="33" ht="44" customHeight="1">
      <x:c r="A33" s="9" t="str">
        <x:v>search_peak_month</x:v>
      </x:c>
      <x:c r="B33" s="9" t="str">
        <x:v>Search interest</x:v>
      </x:c>
      <x:c r="C33" s="9" t="str">
        <x:v>Monthly comparison</x:v>
      </x:c>
      <x:c r="D33" s="9" t="str">
        <x:v>Reported peak calendar month</x:v>
      </x:c>
      <x:c r="E33" s="14" t="n">
        <x:v>9</x:v>
      </x:c>
      <x:c r="F33" s="9" t="str">
        <x:v>month number</x:v>
      </x:c>
      <x:c r="G33" s="9" t="str">
        <x:v>September</x:v>
      </x:c>
      <x:c r="H33" s="9" t="str">
        <x:v>Timing only</x:v>
      </x:c>
      <x:c r="I33" s="16" t="str">
        <x:v>S1</x:v>
      </x:c>
      <x:c r="J33" s="9" t="str">
        <x:v>Normalized Google Trends index. Numeric series unavailable.</x:v>
      </x:c>
    </x:row>
    <x:row r="34" ht="44" customHeight="1">
      <x:c r="A34" s="9" t="str">
        <x:v>warm_peak_month</x:v>
      </x:c>
      <x:c r="B34" s="9" t="str">
        <x:v>Warm color</x:v>
      </x:c>
      <x:c r="C34" s="9" t="str">
        <x:v>2024–25 combined</x:v>
      </x:c>
      <x:c r="D34" s="9" t="str">
        <x:v>Peak calendar month</x:v>
      </x:c>
      <x:c r="E34" s="14" t="n">
        <x:v>11</x:v>
      </x:c>
      <x:c r="F34" s="9" t="str">
        <x:v>month number</x:v>
      </x:c>
      <x:c r="G34" s="9" t="str">
        <x:v>November</x:v>
      </x:c>
      <x:c r="H34" s="9" t="str">
        <x:v>Draft aggregate</x:v>
      </x:c>
      <x:c r="I34" s="16" t="str">
        <x:v>S1</x:v>
      </x:c>
      <x:c r="J34" s="9" t="str">
        <x:v>Monthly warm-share peak: 13.4%.</x:v>
      </x:c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4" customHeight="1">
      <x:c r="A36" s="17" t="str">
        <x:v>Sources and definitions</x:v>
      </x:c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64" customHeight="1">
      <x:c r="A38" s="2" t="str">
        <x:v>S1</x:v>
      </x:c>
      <x:c r="B38" s="9" t="str">
        <x:v>Draft __ cozy shift.pdf</x:v>
      </x:c>
      <x:c r="C38" s="18" t="str">
        <x:v>Page 2: monthly color chart. Pages 4–5: search timing and sectional chart. Supplied original PDF.</x:v>
      </x:c>
      <x:c r="D38" s="2"/>
      <x:c r="E38" s="2"/>
      <x:c r="F38" s="2"/>
      <x:c r="G38" s="2"/>
      <x:c r="H38" s="2"/>
      <x:c r="I38" s="2"/>
      <x:c r="J38" s="2"/>
    </x:row>
    <x:row r="39" ht="64" customHeight="1">
      <x:c r="A39" s="2" t="str">
        <x:v>S2</x:v>
      </x:c>
      <x:c r="B39" s="9" t="str">
        <x:v>Draft // cozy shift</x:v>
      </x:c>
      <x:c r="C39" s="18" t="str">
        <x:v>https://docs.google.com/document/d/1-AwqJAmHXNjBP0BTmpXJjPrxYHmsTJstSAOBFCa07SU/edit?tab=t.0</x:v>
      </x:c>
      <x:c r="D39" s="2"/>
      <x:c r="E39" s="2"/>
      <x:c r="F39" s="2"/>
      <x:c r="G39" s="2"/>
      <x:c r="H39" s="2"/>
      <x:c r="I39" s="2"/>
      <x:c r="J39" s="2"/>
    </x:row>
    <x:row r="40" ht="64" customHeight="1">
      <x:c r="A40" s="2" t="str">
        <x:v>S3</x:v>
      </x:c>
      <x:c r="B40" s="9" t="str">
        <x:v>Joe V2 feedback</x:v>
      </x:c>
      <x:c r="C40" s="18" t="str">
        <x:v>Feedback V2 - For direct AI implementation.md, reviewed September 28, 2026. Author supplies sectional shares and confirms pooling.</x:v>
      </x:c>
      <x:c r="D40" s="2"/>
      <x:c r="E40" s="2"/>
      <x:c r="F40" s="2"/>
      <x:c r="G40" s="2"/>
      <x:c r="H40" s="2"/>
      <x:c r="I40" s="2"/>
      <x:c r="J40" s="2"/>
    </x:row>
    <x:row r="41" ht="64" customHeight="1">
      <x:c r="A41" s="2" t="str">
        <x:v>S4</x:v>
      </x:c>
      <x:c r="B41" s="9" t="str">
        <x:v>Google Trends query</x:v>
      </x:c>
      <x:c r="C41" s="18" t="str">
        <x:v>https://trends.google.com/trends/explore?cat=11&amp;date=2023-08-06%202026-08-01&amp;geo=US&amp;q=fall%20home%20decor</x:v>
      </x:c>
      <x:c r="D41" s="2"/>
      <x:c r="E41" s="2"/>
      <x:c r="F41" s="2"/>
      <x:c r="G41" s="2"/>
      <x:c r="H41" s="2"/>
      <x:c r="I41" s="2"/>
      <x:c r="J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4" customHeight="1">
      <x:c r="A43" s="4" t="str">
        <x:v>Monthly pooling: warm pieces across 2024 and 2025 divided by eligible pieces across both years, separately for each calendar month.</x:v>
      </x:c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4" customHeight="1">
      <x:c r="A45" s="4" t="str">
        <x:v>Source population: DreamSofa U.S. pieces ordered. One retailer, not a representative national sample. Exact piece and exclusion rules still needed.</x:v>
      </x:c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4" customHeight="1">
      <x:c r="A47" s="4" t="str">
        <x:v>Trends query: fall home decor; US; Home &amp; Garden (category 11); August 6, 2023–August 1, 2026. No original weekly export was located.</x:v>
      </x:c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24" customHeight="1">
      <x:c r="A49" s="4" t="str">
        <x:v>Trends methods in the draft: monthly figures use 2024–25; peak timing uses all three years. Monthly means of weekly indices need reproduction.</x:v>
      </x:c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24" customHeight="1">
      <x:c r="A51" s="4" t="str">
        <x:v>No order-level data, annual component counts, exact seasonal warm shares or numeric Trends observations are included because they were not supplied.</x:v>
      </x:c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24" customHeight="1">
      <x:c r="A53" s="4" t="str">
        <x:v>Scope: retained color, search and sectional findings. Removed seat-depth and fabric claims are excluded. 2023 is excluded from seasonal color comparisons.</x:v>
      </x:c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4" customHeight="1">
      <x:c r="A55" s="4" t="str">
        <x:v>Values are typed numbers in the stated units. Percent values use a 0–100 scale here; the Findings sheet formats linked shares as Excel percentages.</x:v>
      </x:c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</x:sheetData>
  <x:conditionalFormatting sqref="H7:H34">
    <x:cfRule type="containsText" dxfId="0" priority="1" operator="containsText" text="Approximate"/>
    <x:cfRule type="containsText" dxfId="1" priority="2" operator="containsText" text="Reported only"/>
  </x:conditionalFormatting>
  <x:pageMargins left="0.7" right="0.7" top="0.75" bottom="0.75" header="0.3" footer="0.3"/>
  <x:tableParts count="1">
    <x:tablePart xmlns:r="http://schemas.openxmlformats.org/officeDocument/2006/relationships" r:id="Racf83483fc594f21"/>
  </x:tableParts>
</x:worksheet>
</file>